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" windowHeight="1185"/>
  </bookViews>
  <sheets>
    <sheet name="2 priedas" sheetId="1" r:id="rId1"/>
    <sheet name="4 priedas" sheetId="3" r:id="rId2"/>
  </sheets>
  <calcPr calcId="145621"/>
  <fileRecoveryPr repairLoad="1"/>
</workbook>
</file>

<file path=xl/calcChain.xml><?xml version="1.0" encoding="utf-8"?>
<calcChain xmlns="http://schemas.openxmlformats.org/spreadsheetml/2006/main">
  <c r="I41" i="1" l="1"/>
  <c r="H41" i="1"/>
  <c r="G41" i="1"/>
  <c r="F41" i="1"/>
  <c r="G64" i="1" l="1"/>
  <c r="H64" i="1"/>
  <c r="I64" i="1"/>
  <c r="F64" i="1"/>
  <c r="G63" i="1"/>
  <c r="H63" i="1"/>
  <c r="I63" i="1"/>
  <c r="F63" i="1"/>
  <c r="G61" i="1"/>
  <c r="H61" i="1"/>
  <c r="I61" i="1"/>
  <c r="F61" i="1"/>
  <c r="G60" i="1"/>
  <c r="H60" i="1"/>
  <c r="I60" i="1"/>
  <c r="F60" i="1"/>
  <c r="G56" i="1"/>
  <c r="H56" i="1"/>
  <c r="I56" i="1"/>
  <c r="F56" i="1"/>
  <c r="G54" i="1"/>
  <c r="H54" i="1"/>
  <c r="I54" i="1"/>
  <c r="F54" i="1"/>
  <c r="G53" i="1"/>
  <c r="H53" i="1"/>
  <c r="I53" i="1"/>
  <c r="F53" i="1"/>
  <c r="G44" i="1"/>
  <c r="H44" i="1"/>
  <c r="I44" i="1"/>
  <c r="F44" i="1"/>
  <c r="H38" i="1"/>
  <c r="I38" i="1"/>
  <c r="G38" i="1"/>
  <c r="F38" i="1"/>
  <c r="F32" i="1"/>
  <c r="I29" i="1"/>
  <c r="G24" i="1"/>
  <c r="H24" i="1"/>
  <c r="I24" i="1"/>
  <c r="F24" i="1"/>
  <c r="G20" i="1"/>
  <c r="G25" i="1" s="1"/>
  <c r="H20" i="1"/>
  <c r="H25" i="1" s="1"/>
  <c r="I20" i="1"/>
  <c r="I25" i="1" s="1"/>
  <c r="F20" i="1"/>
  <c r="F25" i="1" s="1"/>
  <c r="H15" i="1"/>
  <c r="I15" i="1"/>
  <c r="H13" i="1"/>
  <c r="I13" i="1"/>
  <c r="I16" i="1"/>
  <c r="G15" i="1"/>
  <c r="F15" i="1"/>
  <c r="G13" i="1"/>
  <c r="G16" i="1" s="1"/>
  <c r="F13" i="1"/>
  <c r="F16" i="1" s="1"/>
  <c r="G10" i="1"/>
  <c r="F10" i="1"/>
  <c r="H16" i="1" l="1"/>
  <c r="H51" i="1" l="1"/>
  <c r="I51" i="1"/>
  <c r="F51" i="1"/>
  <c r="G50" i="1"/>
  <c r="H50" i="1"/>
  <c r="I50" i="1"/>
  <c r="F50" i="1"/>
  <c r="H47" i="1" l="1"/>
  <c r="I47" i="1"/>
  <c r="F47" i="1"/>
  <c r="G47" i="1" l="1"/>
  <c r="G51" i="1"/>
  <c r="G45" i="1" l="1"/>
  <c r="H45" i="1"/>
  <c r="I45" i="1"/>
  <c r="F45" i="1"/>
  <c r="G36" i="1" l="1"/>
  <c r="G39" i="1" s="1"/>
  <c r="H36" i="1"/>
  <c r="H39" i="1" s="1"/>
  <c r="I36" i="1"/>
  <c r="I39" i="1" s="1"/>
  <c r="F36" i="1"/>
  <c r="F39" i="1" s="1"/>
  <c r="G32" i="1"/>
  <c r="H32" i="1"/>
  <c r="I32" i="1"/>
  <c r="G29" i="1"/>
  <c r="H29" i="1"/>
  <c r="I33" i="1"/>
  <c r="F29" i="1"/>
  <c r="F33" i="1" s="1"/>
  <c r="I8" i="1"/>
  <c r="I11" i="1" s="1"/>
  <c r="G8" i="1"/>
  <c r="G11" i="1" s="1"/>
  <c r="H8" i="1"/>
  <c r="H11" i="1" s="1"/>
  <c r="F8" i="1"/>
  <c r="F11" i="1" s="1"/>
  <c r="H33" i="1" l="1"/>
  <c r="G33" i="1"/>
</calcChain>
</file>

<file path=xl/comments1.xml><?xml version="1.0" encoding="utf-8"?>
<comments xmlns="http://schemas.openxmlformats.org/spreadsheetml/2006/main">
  <authors>
    <author>Autorius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>1-ąjį pusmetį nebuvo šalinta.</t>
        </r>
      </text>
    </comment>
  </commentList>
</comments>
</file>

<file path=xl/sharedStrings.xml><?xml version="1.0" encoding="utf-8"?>
<sst xmlns="http://schemas.openxmlformats.org/spreadsheetml/2006/main" count="294" uniqueCount="109">
  <si>
    <t/>
  </si>
  <si>
    <t>Regionas</t>
  </si>
  <si>
    <t>MBA, MA įrenginys/savartynas</t>
  </si>
  <si>
    <t>Atliekos kodas</t>
  </si>
  <si>
    <t>Atliekos pavadinimas</t>
  </si>
  <si>
    <t>Atliekų biologinis skaidumas, %</t>
  </si>
  <si>
    <t>Priimtas komunalinių atliekų kiekis, t</t>
  </si>
  <si>
    <t>Priimtas grynasis BSA kiekis, t</t>
  </si>
  <si>
    <t>Pašalintas komunalinių atliekų kiekis, t</t>
  </si>
  <si>
    <t>Pašalintas grynasis BSA kiekis, t</t>
  </si>
  <si>
    <t>Alytaus regionas</t>
  </si>
  <si>
    <t>Alytaus regioninis nepavojingų atliekų sąvartynas</t>
  </si>
  <si>
    <t>20 01 10</t>
  </si>
  <si>
    <t>drabužiai</t>
  </si>
  <si>
    <t>50</t>
  </si>
  <si>
    <t>20 01 11</t>
  </si>
  <si>
    <t>tekstilės gaminiai</t>
  </si>
  <si>
    <t>20 03 01</t>
  </si>
  <si>
    <t>mišrios komunalinės atliekos</t>
  </si>
  <si>
    <t>Iš viso įrenginyje</t>
  </si>
  <si>
    <t>Alytaus regiono komunalinių atliekų mechaninio rūšiavimo įrenginys ir Biologinio apdorojimo įrenginiai su energijos gamyba</t>
  </si>
  <si>
    <t>Kauno regionas</t>
  </si>
  <si>
    <t>Kauno MBA</t>
  </si>
  <si>
    <t>Zabieliškio MAR</t>
  </si>
  <si>
    <t>Klaipėdos regionas</t>
  </si>
  <si>
    <t>20 03 02</t>
  </si>
  <si>
    <t>turgaviečių atliekos</t>
  </si>
  <si>
    <t>20 03 03</t>
  </si>
  <si>
    <t>gatvių valymo liekanos</t>
  </si>
  <si>
    <t>20 03 06</t>
  </si>
  <si>
    <t>nuotakyno valymo atliekos</t>
  </si>
  <si>
    <t>Marijampolės regionas</t>
  </si>
  <si>
    <t>Marijampolės regioninis nepavojingų atliekų sąvartynas</t>
  </si>
  <si>
    <t>20 01 38</t>
  </si>
  <si>
    <t>mediena, nenurodyta 20 01 37</t>
  </si>
  <si>
    <t>100</t>
  </si>
  <si>
    <t>20 01 01</t>
  </si>
  <si>
    <t>popierius ir kartonas</t>
  </si>
  <si>
    <t>Panevėžio regionas</t>
  </si>
  <si>
    <t>Panevėžio regioninis nepavojingųjų atliekų sąvartynas, biologiškai skaidžių atliekų kompostavimo aikštelė, asbesto atliekų sekcija</t>
  </si>
  <si>
    <t>UAB "Ekoatliekos"</t>
  </si>
  <si>
    <t>Tauragės regionas</t>
  </si>
  <si>
    <t>Telšių regionas</t>
  </si>
  <si>
    <t>Telšių regiono komunalinių atliekų mechaninio biologinio apdorojimo įrenginys</t>
  </si>
  <si>
    <t>Utenos regionas</t>
  </si>
  <si>
    <t>Mechaninio apdorojimo įrenginys</t>
  </si>
  <si>
    <t>Vilniaus regionas</t>
  </si>
  <si>
    <t>UAB "Energesman"</t>
  </si>
  <si>
    <t>Šiaulių regionas</t>
  </si>
  <si>
    <t>UAB "NEG Recycling"</t>
  </si>
  <si>
    <t>Šiaulių regiono nepavojingų atliekų sąvartynas</t>
  </si>
  <si>
    <t xml:space="preserve">Pašalintų arba į MBA įrenginius priimtų komunalinių biologiškai skaidžių atliekų kiekio vertinimas pagal regioną </t>
  </si>
  <si>
    <t>2 pusmetis</t>
  </si>
  <si>
    <t>kitos mechaninio atliekų (įskaitant medžiagų mišinius) apdorojimo atliekos</t>
  </si>
  <si>
    <t>19 12 12 08</t>
  </si>
  <si>
    <t>1 pusmetis</t>
  </si>
  <si>
    <t>Pašalintas po apdorojimo likusių BSA bendras kiekis, t</t>
  </si>
  <si>
    <t>Pusmetis</t>
  </si>
  <si>
    <t>Atliekų biologinis skaidumas (laboratorijos duomenys)</t>
  </si>
  <si>
    <t>Atliekų sąrašas</t>
  </si>
  <si>
    <t>Atliekų sąrašo kodas</t>
  </si>
  <si>
    <t xml:space="preserve">Šalinamų po apdorojimo MBA, MA įrenginiuose susidariusių komunalinių BSA kiekio vertinimo apibendrinta ataskaita </t>
  </si>
  <si>
    <t>Iš viso Alytaus  regione</t>
  </si>
  <si>
    <t>Iš viso Kauno regione</t>
  </si>
  <si>
    <t>Iš viso Vilniaus regione</t>
  </si>
  <si>
    <t>Iš viso Panevėžio regione</t>
  </si>
  <si>
    <t>Iš viso Utenos regione</t>
  </si>
  <si>
    <t>Iš viso Telšių regione</t>
  </si>
  <si>
    <t>Iš viso Tauragės regione</t>
  </si>
  <si>
    <t>Iš viso Šiaulių regione</t>
  </si>
  <si>
    <t>Iš viso Marijampolės regione</t>
  </si>
  <si>
    <t>Iš viso Klaipėdos regione</t>
  </si>
  <si>
    <t>Utenos regiono nepavojingų atliekų sąvartynas</t>
  </si>
  <si>
    <t>Tauragės regiono komunalinių atliekų mechaninio apdorojimo įrenginys</t>
  </si>
  <si>
    <t>Tauragės regioninis nepavojingų atliekų sąvartynas</t>
  </si>
  <si>
    <t>Sąvartynas /MBA /MA</t>
  </si>
  <si>
    <t>Tauragės regiono nepavojingų atliekų sąvartynas</t>
  </si>
  <si>
    <t>20 03 07</t>
  </si>
  <si>
    <t>didžiosiso atliekos</t>
  </si>
  <si>
    <t>Klaipėdos regiono komunalinių atliekų mechaninio apdorojimo įrenginys</t>
  </si>
  <si>
    <t>Marijampolės regiono komunalinių atliekų mechaninio biologinio apdorojimo įrenginiai</t>
  </si>
  <si>
    <t>Alytaus regiono komunalinių atliekų mechaninio rūšiavimo įrenginys ir biologinio apdorojimo įrenginiai su energijos gamyba</t>
  </si>
  <si>
    <t>Klaipėdos regiono nepavojingų atliekų sąvartynas</t>
  </si>
  <si>
    <t>Utenos regiono mechaninio biologinio apdorojimo įrenginys</t>
  </si>
  <si>
    <t>Ataskaitniai metai: 2020</t>
  </si>
  <si>
    <t>Klaipėdos regioninis nepavojingųjų atliekų sąvartynas</t>
  </si>
  <si>
    <t>Ataskaitiniai metai: 2020</t>
  </si>
  <si>
    <t>Šiaulių regioninis nepavojingųjų atliekų sąvartynas</t>
  </si>
  <si>
    <t xml:space="preserve"> -</t>
  </si>
  <si>
    <t>597,75 mg/l BOAeliuate</t>
  </si>
  <si>
    <t>77,692 mg/l BOAeliuate</t>
  </si>
  <si>
    <t>181 mg/l BOAeliuate</t>
  </si>
  <si>
    <t>86 mg/l BOAeliuate</t>
  </si>
  <si>
    <t>74 mg/l BOAeliuate</t>
  </si>
  <si>
    <t>57 mg/l BOAeliuate</t>
  </si>
  <si>
    <t>429 mg/l BOAeliuate</t>
  </si>
  <si>
    <t>89,6 mg/l BOAeliuate</t>
  </si>
  <si>
    <t>121 mg/l BOAeliuate</t>
  </si>
  <si>
    <t>101 mg/l BOAeliuate</t>
  </si>
  <si>
    <t>71,3 mg/l BOAeliuate</t>
  </si>
  <si>
    <t>2608 mg/l BOAeliuate</t>
  </si>
  <si>
    <t>325 mg/l BOAeliuate</t>
  </si>
  <si>
    <t>190,5 mg/l BOAeliuate</t>
  </si>
  <si>
    <t>147,75 mg/l BOAeliuate</t>
  </si>
  <si>
    <t>593 mg/l BOAeliuate</t>
  </si>
  <si>
    <t>540 mg/l BOAeliuate</t>
  </si>
  <si>
    <t>18 mg/l BOAeliuate</t>
  </si>
  <si>
    <t>39,3 mg/l BOAeliuate</t>
  </si>
  <si>
    <t>75 mg/l BOAeliuate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</si>
</sst>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</font>
    <font>
      <b/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FE0F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777777"/>
      </right>
      <top style="medium">
        <color indexed="64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medium">
        <color indexed="64"/>
      </top>
      <bottom style="thin">
        <color rgb="FF777777"/>
      </bottom>
      <diagonal/>
    </border>
    <border>
      <left style="thin">
        <color rgb="FF777777"/>
      </left>
      <right/>
      <top style="medium">
        <color indexed="64"/>
      </top>
      <bottom style="thin">
        <color rgb="FF777777"/>
      </bottom>
      <diagonal/>
    </border>
    <border>
      <left style="thin">
        <color rgb="FF777777"/>
      </left>
      <right style="medium">
        <color indexed="64"/>
      </right>
      <top style="medium">
        <color indexed="64"/>
      </top>
      <bottom style="thin">
        <color rgb="FF777777"/>
      </bottom>
      <diagonal/>
    </border>
    <border>
      <left style="medium">
        <color indexed="64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medium">
        <color indexed="64"/>
      </right>
      <top style="thin">
        <color rgb="FF777777"/>
      </top>
      <bottom style="thin">
        <color rgb="FF777777"/>
      </bottom>
      <diagonal/>
    </border>
    <border>
      <left style="medium">
        <color indexed="64"/>
      </left>
      <right style="thin">
        <color rgb="FF777777"/>
      </right>
      <top/>
      <bottom style="thin">
        <color rgb="FF777777"/>
      </bottom>
      <diagonal/>
    </border>
    <border>
      <left style="medium">
        <color indexed="64"/>
      </left>
      <right style="thin">
        <color rgb="FF777777"/>
      </right>
      <top/>
      <bottom/>
      <diagonal/>
    </border>
    <border>
      <left style="medium">
        <color indexed="64"/>
      </left>
      <right style="thin">
        <color rgb="FF777777"/>
      </right>
      <top/>
      <bottom style="medium">
        <color indexed="64"/>
      </bottom>
      <diagonal/>
    </border>
    <border>
      <left style="thin">
        <color rgb="FF777777"/>
      </left>
      <right style="thin">
        <color rgb="FF777777"/>
      </right>
      <top/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medium">
        <color indexed="64"/>
      </bottom>
      <diagonal/>
    </border>
    <border>
      <left style="thin">
        <color rgb="FF777777"/>
      </left>
      <right/>
      <top style="thin">
        <color rgb="FF777777"/>
      </top>
      <bottom style="medium">
        <color indexed="64"/>
      </bottom>
      <diagonal/>
    </border>
    <border>
      <left style="thin">
        <color rgb="FF777777"/>
      </left>
      <right style="medium">
        <color indexed="64"/>
      </right>
      <top style="thin">
        <color rgb="FF777777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1" applyFont="1"/>
    <xf numFmtId="0" fontId="2" fillId="0" borderId="0" xfId="0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righ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164" fontId="2" fillId="0" borderId="24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9" fillId="0" borderId="17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0" fontId="9" fillId="0" borderId="1" xfId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5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10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9" fillId="0" borderId="16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RowHeight="15" x14ac:dyDescent="0.25"/>
  <cols>
    <col min="1" max="1" width="13.85546875" style="1" customWidth="1"/>
    <col min="2" max="2" width="26.28515625" style="1" customWidth="1"/>
    <col min="3" max="3" width="7.5703125" style="1" customWidth="1"/>
    <col min="4" max="4" width="30.85546875" style="1" customWidth="1"/>
    <col min="5" max="5" width="16.140625" style="1" customWidth="1"/>
    <col min="6" max="6" width="14.28515625" style="1" customWidth="1"/>
    <col min="7" max="7" width="14.42578125" style="1" customWidth="1"/>
    <col min="8" max="8" width="13.7109375" style="1" customWidth="1"/>
    <col min="9" max="9" width="15.28515625" style="1" customWidth="1"/>
    <col min="10" max="10" width="10.7109375" style="1" customWidth="1"/>
    <col min="11" max="16384" width="9.140625" style="1"/>
  </cols>
  <sheetData>
    <row r="1" spans="1:10" ht="20.25" x14ac:dyDescent="0.3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25" x14ac:dyDescent="0.3">
      <c r="A3" s="32" t="s">
        <v>84</v>
      </c>
      <c r="B3" s="3"/>
      <c r="C3" s="3"/>
      <c r="D3" s="3"/>
      <c r="E3" s="3"/>
      <c r="F3" s="3"/>
      <c r="G3" s="3"/>
      <c r="H3" s="3"/>
      <c r="I3" s="3"/>
      <c r="J3" s="2"/>
    </row>
    <row r="4" spans="1:10" ht="20.25" x14ac:dyDescent="0.3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38.25" customHeight="1" x14ac:dyDescent="0.25">
      <c r="A5" s="7" t="s">
        <v>1</v>
      </c>
      <c r="B5" s="7" t="s">
        <v>2</v>
      </c>
      <c r="C5" s="7" t="s">
        <v>3</v>
      </c>
      <c r="D5" s="29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10" ht="17.25" customHeight="1" x14ac:dyDescent="0.25">
      <c r="A6" s="42" t="s">
        <v>10</v>
      </c>
      <c r="B6" s="43" t="s">
        <v>11</v>
      </c>
      <c r="C6" s="8" t="s">
        <v>12</v>
      </c>
      <c r="D6" s="27" t="s">
        <v>13</v>
      </c>
      <c r="E6" s="9" t="s">
        <v>14</v>
      </c>
      <c r="F6" s="15">
        <v>0</v>
      </c>
      <c r="G6" s="15">
        <v>0</v>
      </c>
      <c r="H6" s="15">
        <v>15.72</v>
      </c>
      <c r="I6" s="15">
        <v>7.86</v>
      </c>
    </row>
    <row r="7" spans="1:10" ht="17.25" customHeight="1" x14ac:dyDescent="0.25">
      <c r="A7" s="42"/>
      <c r="B7" s="43"/>
      <c r="C7" s="8" t="s">
        <v>15</v>
      </c>
      <c r="D7" s="27" t="s">
        <v>16</v>
      </c>
      <c r="E7" s="9" t="s">
        <v>14</v>
      </c>
      <c r="F7" s="15">
        <v>0</v>
      </c>
      <c r="G7" s="15">
        <v>0</v>
      </c>
      <c r="H7" s="15">
        <v>698.66499999999996</v>
      </c>
      <c r="I7" s="15">
        <v>349.33300000000003</v>
      </c>
    </row>
    <row r="8" spans="1:10" x14ac:dyDescent="0.25">
      <c r="A8" s="42"/>
      <c r="B8" s="39" t="s">
        <v>0</v>
      </c>
      <c r="C8" s="40"/>
      <c r="D8" s="41"/>
      <c r="E8" s="11" t="s">
        <v>19</v>
      </c>
      <c r="F8" s="13">
        <f>SUM(F6:F7)</f>
        <v>0</v>
      </c>
      <c r="G8" s="13">
        <f>SUM(G6:G7)</f>
        <v>0</v>
      </c>
      <c r="H8" s="13">
        <f>SUM(H6:H7)</f>
        <v>714.38499999999999</v>
      </c>
      <c r="I8" s="13">
        <f>SUM(I6:I7)</f>
        <v>357.19300000000004</v>
      </c>
    </row>
    <row r="9" spans="1:10" ht="72.75" customHeight="1" x14ac:dyDescent="0.25">
      <c r="A9" s="42"/>
      <c r="B9" s="8" t="s">
        <v>81</v>
      </c>
      <c r="C9" s="8" t="s">
        <v>17</v>
      </c>
      <c r="D9" s="27" t="s">
        <v>18</v>
      </c>
      <c r="E9" s="9">
        <v>60.69</v>
      </c>
      <c r="F9" s="15">
        <v>33279.019999999997</v>
      </c>
      <c r="G9" s="15">
        <v>20197.037</v>
      </c>
      <c r="H9" s="15">
        <v>0</v>
      </c>
      <c r="I9" s="15">
        <v>0</v>
      </c>
    </row>
    <row r="10" spans="1:10" ht="18" customHeight="1" x14ac:dyDescent="0.25">
      <c r="A10" s="42"/>
      <c r="B10" s="39" t="s">
        <v>0</v>
      </c>
      <c r="C10" s="40"/>
      <c r="D10" s="41"/>
      <c r="E10" s="11" t="s">
        <v>19</v>
      </c>
      <c r="F10" s="13">
        <f>F9</f>
        <v>33279.019999999997</v>
      </c>
      <c r="G10" s="13">
        <f>G9</f>
        <v>20197.037</v>
      </c>
      <c r="H10" s="13">
        <v>0</v>
      </c>
      <c r="I10" s="13">
        <v>0</v>
      </c>
    </row>
    <row r="11" spans="1:10" ht="30.75" customHeight="1" x14ac:dyDescent="0.25">
      <c r="A11" s="39" t="s">
        <v>0</v>
      </c>
      <c r="B11" s="40"/>
      <c r="C11" s="40"/>
      <c r="D11" s="40"/>
      <c r="E11" s="12" t="s">
        <v>62</v>
      </c>
      <c r="F11" s="14">
        <f>SUM(F8,F10)</f>
        <v>33279.019999999997</v>
      </c>
      <c r="G11" s="14">
        <f>SUM(G8,G10)</f>
        <v>20197.037</v>
      </c>
      <c r="H11" s="14">
        <f>SUM(H8,H10)</f>
        <v>714.38499999999999</v>
      </c>
      <c r="I11" s="14">
        <f>SUM(I8,I10)</f>
        <v>357.19300000000004</v>
      </c>
    </row>
    <row r="12" spans="1:10" ht="18" customHeight="1" x14ac:dyDescent="0.25">
      <c r="A12" s="44" t="s">
        <v>21</v>
      </c>
      <c r="B12" s="8" t="s">
        <v>22</v>
      </c>
      <c r="C12" s="8" t="s">
        <v>17</v>
      </c>
      <c r="D12" s="27" t="s">
        <v>18</v>
      </c>
      <c r="E12" s="9">
        <v>52.5</v>
      </c>
      <c r="F12" s="15">
        <v>126622.35</v>
      </c>
      <c r="G12" s="15">
        <v>66476.733999999997</v>
      </c>
      <c r="H12" s="15">
        <v>0</v>
      </c>
      <c r="I12" s="15">
        <v>0</v>
      </c>
    </row>
    <row r="13" spans="1:10" x14ac:dyDescent="0.25">
      <c r="A13" s="44"/>
      <c r="B13" s="10"/>
      <c r="C13" s="10"/>
      <c r="D13" s="28" t="s">
        <v>0</v>
      </c>
      <c r="E13" s="11" t="s">
        <v>19</v>
      </c>
      <c r="F13" s="13">
        <f>F12</f>
        <v>126622.35</v>
      </c>
      <c r="G13" s="13">
        <f>G12</f>
        <v>66476.733999999997</v>
      </c>
      <c r="H13" s="13">
        <f>H12</f>
        <v>0</v>
      </c>
      <c r="I13" s="13">
        <f>I12</f>
        <v>0</v>
      </c>
    </row>
    <row r="14" spans="1:10" ht="20.25" customHeight="1" x14ac:dyDescent="0.25">
      <c r="A14" s="44"/>
      <c r="B14" s="8" t="s">
        <v>23</v>
      </c>
      <c r="C14" s="8" t="s">
        <v>17</v>
      </c>
      <c r="D14" s="27" t="s">
        <v>18</v>
      </c>
      <c r="E14" s="9">
        <v>55.25</v>
      </c>
      <c r="F14" s="15">
        <v>15965.84</v>
      </c>
      <c r="G14" s="15">
        <v>8821.1270000000004</v>
      </c>
      <c r="H14" s="15">
        <v>0</v>
      </c>
      <c r="I14" s="15">
        <v>0</v>
      </c>
    </row>
    <row r="15" spans="1:10" ht="17.25" customHeight="1" x14ac:dyDescent="0.25">
      <c r="A15" s="44"/>
      <c r="B15" s="10"/>
      <c r="C15" s="10"/>
      <c r="D15" s="28" t="s">
        <v>0</v>
      </c>
      <c r="E15" s="11" t="s">
        <v>19</v>
      </c>
      <c r="F15" s="13">
        <f>F14</f>
        <v>15965.84</v>
      </c>
      <c r="G15" s="13">
        <f>G14</f>
        <v>8821.1270000000004</v>
      </c>
      <c r="H15" s="13">
        <f>H14</f>
        <v>0</v>
      </c>
      <c r="I15" s="13">
        <f>I14</f>
        <v>0</v>
      </c>
    </row>
    <row r="16" spans="1:10" ht="28.5" customHeight="1" x14ac:dyDescent="0.25">
      <c r="A16" s="39" t="s">
        <v>0</v>
      </c>
      <c r="B16" s="40"/>
      <c r="C16" s="40"/>
      <c r="D16" s="40"/>
      <c r="E16" s="12" t="s">
        <v>63</v>
      </c>
      <c r="F16" s="14">
        <f>SUM(F13,F15)</f>
        <v>142588.19</v>
      </c>
      <c r="G16" s="14">
        <f>SUM(G13,G15)</f>
        <v>75297.861000000004</v>
      </c>
      <c r="H16" s="14">
        <f>SUM(H13,H15)</f>
        <v>0</v>
      </c>
      <c r="I16" s="14">
        <f>SUM(I13,I15)</f>
        <v>0</v>
      </c>
    </row>
    <row r="17" spans="1:9" ht="28.5" customHeight="1" x14ac:dyDescent="0.25">
      <c r="A17" s="51" t="s">
        <v>24</v>
      </c>
      <c r="B17" s="48" t="s">
        <v>79</v>
      </c>
      <c r="C17" s="33" t="s">
        <v>36</v>
      </c>
      <c r="D17" s="33" t="s">
        <v>37</v>
      </c>
      <c r="E17" s="9" t="s">
        <v>35</v>
      </c>
      <c r="F17" s="15">
        <v>63.26</v>
      </c>
      <c r="G17" s="15">
        <v>63.26</v>
      </c>
      <c r="H17" s="15">
        <v>0</v>
      </c>
      <c r="I17" s="15">
        <v>0</v>
      </c>
    </row>
    <row r="18" spans="1:9" ht="28.5" customHeight="1" x14ac:dyDescent="0.25">
      <c r="A18" s="52"/>
      <c r="B18" s="54"/>
      <c r="C18" s="33" t="s">
        <v>15</v>
      </c>
      <c r="D18" s="33" t="s">
        <v>16</v>
      </c>
      <c r="E18" s="9" t="s">
        <v>14</v>
      </c>
      <c r="F18" s="15">
        <v>121.4</v>
      </c>
      <c r="G18" s="15">
        <v>60.7</v>
      </c>
      <c r="H18" s="15">
        <v>0</v>
      </c>
      <c r="I18" s="15">
        <v>0</v>
      </c>
    </row>
    <row r="19" spans="1:9" ht="25.5" customHeight="1" x14ac:dyDescent="0.25">
      <c r="A19" s="52"/>
      <c r="B19" s="49"/>
      <c r="C19" s="8" t="s">
        <v>17</v>
      </c>
      <c r="D19" s="27" t="s">
        <v>18</v>
      </c>
      <c r="E19" s="9">
        <v>29.54</v>
      </c>
      <c r="F19" s="15">
        <v>99409.51</v>
      </c>
      <c r="G19" s="15">
        <v>29365.569</v>
      </c>
      <c r="H19" s="15">
        <v>0</v>
      </c>
      <c r="I19" s="15">
        <v>0</v>
      </c>
    </row>
    <row r="20" spans="1:9" ht="16.5" customHeight="1" x14ac:dyDescent="0.25">
      <c r="A20" s="52"/>
      <c r="B20" s="39" t="s">
        <v>0</v>
      </c>
      <c r="C20" s="40"/>
      <c r="D20" s="41"/>
      <c r="E20" s="11" t="s">
        <v>19</v>
      </c>
      <c r="F20" s="13">
        <f>SUM(F17:F19)</f>
        <v>99594.17</v>
      </c>
      <c r="G20" s="13">
        <f>SUM(G17:G19)</f>
        <v>29489.528999999999</v>
      </c>
      <c r="H20" s="13">
        <f>SUM(H17:H19)</f>
        <v>0</v>
      </c>
      <c r="I20" s="13">
        <f>SUM(I17:I19)</f>
        <v>0</v>
      </c>
    </row>
    <row r="21" spans="1:9" ht="24" customHeight="1" x14ac:dyDescent="0.25">
      <c r="A21" s="52"/>
      <c r="B21" s="43" t="s">
        <v>82</v>
      </c>
      <c r="C21" s="8" t="s">
        <v>25</v>
      </c>
      <c r="D21" s="27" t="s">
        <v>26</v>
      </c>
      <c r="E21" s="9" t="s">
        <v>14</v>
      </c>
      <c r="F21" s="15">
        <v>0</v>
      </c>
      <c r="G21" s="15">
        <v>0</v>
      </c>
      <c r="H21" s="15">
        <v>522.22</v>
      </c>
      <c r="I21" s="15">
        <v>261.11</v>
      </c>
    </row>
    <row r="22" spans="1:9" ht="20.25" customHeight="1" x14ac:dyDescent="0.25">
      <c r="A22" s="52"/>
      <c r="B22" s="43"/>
      <c r="C22" s="8" t="s">
        <v>27</v>
      </c>
      <c r="D22" s="27" t="s">
        <v>28</v>
      </c>
      <c r="E22" s="9" t="s">
        <v>14</v>
      </c>
      <c r="F22" s="15">
        <v>0</v>
      </c>
      <c r="G22" s="15">
        <v>0</v>
      </c>
      <c r="H22" s="15">
        <v>5166.67</v>
      </c>
      <c r="I22" s="15">
        <v>2583.335</v>
      </c>
    </row>
    <row r="23" spans="1:9" ht="22.5" customHeight="1" x14ac:dyDescent="0.25">
      <c r="A23" s="52"/>
      <c r="B23" s="43"/>
      <c r="C23" s="8" t="s">
        <v>29</v>
      </c>
      <c r="D23" s="27" t="s">
        <v>30</v>
      </c>
      <c r="E23" s="9" t="s">
        <v>14</v>
      </c>
      <c r="F23" s="15">
        <v>0</v>
      </c>
      <c r="G23" s="15">
        <v>0</v>
      </c>
      <c r="H23" s="15">
        <v>1090.6600000000001</v>
      </c>
      <c r="I23" s="15">
        <v>545.33000000000004</v>
      </c>
    </row>
    <row r="24" spans="1:9" x14ac:dyDescent="0.25">
      <c r="A24" s="53"/>
      <c r="B24" s="39" t="s">
        <v>0</v>
      </c>
      <c r="C24" s="40"/>
      <c r="D24" s="41"/>
      <c r="E24" s="11" t="s">
        <v>19</v>
      </c>
      <c r="F24" s="13">
        <f>SUM(F21:F23)</f>
        <v>0</v>
      </c>
      <c r="G24" s="13">
        <f>SUM(G21:G23)</f>
        <v>0</v>
      </c>
      <c r="H24" s="13">
        <f>SUM(H21:H23)</f>
        <v>6779.55</v>
      </c>
      <c r="I24" s="13">
        <f>SUM(I21:I23)</f>
        <v>3389.7750000000001</v>
      </c>
    </row>
    <row r="25" spans="1:9" ht="28.5" customHeight="1" x14ac:dyDescent="0.25">
      <c r="A25" s="39" t="s">
        <v>0</v>
      </c>
      <c r="B25" s="40"/>
      <c r="C25" s="40"/>
      <c r="D25" s="40"/>
      <c r="E25" s="12" t="s">
        <v>71</v>
      </c>
      <c r="F25" s="14">
        <f>SUM(F20,F24)</f>
        <v>99594.17</v>
      </c>
      <c r="G25" s="14">
        <f>SUM(G20,G24)</f>
        <v>29489.528999999999</v>
      </c>
      <c r="H25" s="14">
        <f>SUM(H20,H24)</f>
        <v>6779.55</v>
      </c>
      <c r="I25" s="14">
        <f>SUM(I20,I24)</f>
        <v>3389.7750000000001</v>
      </c>
    </row>
    <row r="26" spans="1:9" ht="15" customHeight="1" x14ac:dyDescent="0.25">
      <c r="A26" s="42" t="s">
        <v>31</v>
      </c>
      <c r="B26" s="43" t="s">
        <v>32</v>
      </c>
      <c r="C26" s="8" t="s">
        <v>12</v>
      </c>
      <c r="D26" s="27" t="s">
        <v>13</v>
      </c>
      <c r="E26" s="9" t="s">
        <v>14</v>
      </c>
      <c r="F26" s="15">
        <v>0</v>
      </c>
      <c r="G26" s="15">
        <v>0</v>
      </c>
      <c r="H26" s="15">
        <v>7.58</v>
      </c>
      <c r="I26" s="15">
        <v>3.79</v>
      </c>
    </row>
    <row r="27" spans="1:9" ht="15" customHeight="1" x14ac:dyDescent="0.25">
      <c r="A27" s="42"/>
      <c r="B27" s="43"/>
      <c r="C27" s="8" t="s">
        <v>15</v>
      </c>
      <c r="D27" s="27" t="s">
        <v>16</v>
      </c>
      <c r="E27" s="9" t="s">
        <v>14</v>
      </c>
      <c r="F27" s="15">
        <v>0</v>
      </c>
      <c r="G27" s="15">
        <v>0</v>
      </c>
      <c r="H27" s="15">
        <v>45.95</v>
      </c>
      <c r="I27" s="15">
        <v>22.975000000000001</v>
      </c>
    </row>
    <row r="28" spans="1:9" ht="15" customHeight="1" x14ac:dyDescent="0.25">
      <c r="A28" s="42"/>
      <c r="B28" s="43"/>
      <c r="C28" s="8" t="s">
        <v>33</v>
      </c>
      <c r="D28" s="27" t="s">
        <v>34</v>
      </c>
      <c r="E28" s="9" t="s">
        <v>35</v>
      </c>
      <c r="F28" s="15">
        <v>0</v>
      </c>
      <c r="G28" s="15">
        <v>0</v>
      </c>
      <c r="H28" s="15">
        <v>22.62</v>
      </c>
      <c r="I28" s="15">
        <v>22.62</v>
      </c>
    </row>
    <row r="29" spans="1:9" x14ac:dyDescent="0.25">
      <c r="A29" s="42"/>
      <c r="B29" s="39" t="s">
        <v>0</v>
      </c>
      <c r="C29" s="40"/>
      <c r="D29" s="41"/>
      <c r="E29" s="11" t="s">
        <v>19</v>
      </c>
      <c r="F29" s="13">
        <f>SUM(F26:F28)</f>
        <v>0</v>
      </c>
      <c r="G29" s="13">
        <f>SUM(G26:G28)</f>
        <v>0</v>
      </c>
      <c r="H29" s="13">
        <f>SUM(H26:H28)</f>
        <v>76.150000000000006</v>
      </c>
      <c r="I29" s="13">
        <f>SUM(I26:I28)</f>
        <v>49.385000000000005</v>
      </c>
    </row>
    <row r="30" spans="1:9" ht="17.25" customHeight="1" x14ac:dyDescent="0.25">
      <c r="A30" s="42"/>
      <c r="B30" s="43" t="s">
        <v>80</v>
      </c>
      <c r="C30" s="8" t="s">
        <v>36</v>
      </c>
      <c r="D30" s="27" t="s">
        <v>37</v>
      </c>
      <c r="E30" s="9" t="s">
        <v>35</v>
      </c>
      <c r="F30" s="15">
        <v>21.504999999999999</v>
      </c>
      <c r="G30" s="15">
        <v>21.504999999999999</v>
      </c>
      <c r="H30" s="15">
        <v>0</v>
      </c>
      <c r="I30" s="15">
        <v>0</v>
      </c>
    </row>
    <row r="31" spans="1:9" ht="46.5" customHeight="1" x14ac:dyDescent="0.25">
      <c r="A31" s="42"/>
      <c r="B31" s="43"/>
      <c r="C31" s="8" t="s">
        <v>17</v>
      </c>
      <c r="D31" s="27" t="s">
        <v>18</v>
      </c>
      <c r="E31" s="9">
        <v>66.129000000000005</v>
      </c>
      <c r="F31" s="15">
        <v>39841</v>
      </c>
      <c r="G31" s="15">
        <v>26346.455000000002</v>
      </c>
      <c r="H31" s="15">
        <v>0</v>
      </c>
      <c r="I31" s="15">
        <v>0</v>
      </c>
    </row>
    <row r="32" spans="1:9" ht="18.75" customHeight="1" x14ac:dyDescent="0.25">
      <c r="A32" s="42"/>
      <c r="B32" s="39" t="s">
        <v>0</v>
      </c>
      <c r="C32" s="40"/>
      <c r="D32" s="41"/>
      <c r="E32" s="11" t="s">
        <v>19</v>
      </c>
      <c r="F32" s="13">
        <f>SUM(F30:F31)</f>
        <v>39862.504999999997</v>
      </c>
      <c r="G32" s="13">
        <f>SUM(G30:G31)</f>
        <v>26367.960000000003</v>
      </c>
      <c r="H32" s="13">
        <f>SUM(H30:H31)</f>
        <v>0</v>
      </c>
      <c r="I32" s="13">
        <f>SUM(I30:I31)</f>
        <v>0</v>
      </c>
    </row>
    <row r="33" spans="1:10" ht="42" customHeight="1" x14ac:dyDescent="0.25">
      <c r="A33" s="39" t="s">
        <v>0</v>
      </c>
      <c r="B33" s="40"/>
      <c r="C33" s="40"/>
      <c r="D33" s="40"/>
      <c r="E33" s="12" t="s">
        <v>70</v>
      </c>
      <c r="F33" s="14">
        <f>SUM(F29,F32)</f>
        <v>39862.504999999997</v>
      </c>
      <c r="G33" s="14">
        <f>SUM(G29,G32)</f>
        <v>26367.960000000003</v>
      </c>
      <c r="H33" s="14">
        <f>SUM(H29,H32)</f>
        <v>76.150000000000006</v>
      </c>
      <c r="I33" s="14">
        <f>SUM(I29,I32)</f>
        <v>49.385000000000005</v>
      </c>
    </row>
    <row r="34" spans="1:10" ht="26.25" customHeight="1" x14ac:dyDescent="0.25">
      <c r="A34" s="42" t="s">
        <v>38</v>
      </c>
      <c r="B34" s="43" t="s">
        <v>39</v>
      </c>
      <c r="C34" s="8" t="s">
        <v>12</v>
      </c>
      <c r="D34" s="27" t="s">
        <v>13</v>
      </c>
      <c r="E34" s="9" t="s">
        <v>14</v>
      </c>
      <c r="F34" s="15">
        <v>0</v>
      </c>
      <c r="G34" s="15">
        <v>0</v>
      </c>
      <c r="H34" s="15">
        <v>15</v>
      </c>
      <c r="I34" s="15">
        <v>7.5</v>
      </c>
    </row>
    <row r="35" spans="1:10" ht="45.75" customHeight="1" x14ac:dyDescent="0.25">
      <c r="A35" s="42"/>
      <c r="B35" s="43"/>
      <c r="C35" s="8" t="s">
        <v>15</v>
      </c>
      <c r="D35" s="27" t="s">
        <v>16</v>
      </c>
      <c r="E35" s="9" t="s">
        <v>14</v>
      </c>
      <c r="F35" s="15">
        <v>0</v>
      </c>
      <c r="G35" s="15">
        <v>0</v>
      </c>
      <c r="H35" s="15">
        <v>271.58</v>
      </c>
      <c r="I35" s="15">
        <v>135.79</v>
      </c>
    </row>
    <row r="36" spans="1:10" x14ac:dyDescent="0.25">
      <c r="A36" s="42"/>
      <c r="B36" s="10"/>
      <c r="C36" s="10"/>
      <c r="D36" s="28" t="s">
        <v>0</v>
      </c>
      <c r="E36" s="11" t="s">
        <v>19</v>
      </c>
      <c r="F36" s="13">
        <f>SUM(F34:F35)</f>
        <v>0</v>
      </c>
      <c r="G36" s="13">
        <f>SUM(G34:G35)</f>
        <v>0</v>
      </c>
      <c r="H36" s="13">
        <f>SUM(H34:H35)</f>
        <v>286.58</v>
      </c>
      <c r="I36" s="13">
        <f>SUM(I34:I35)</f>
        <v>143.29</v>
      </c>
    </row>
    <row r="37" spans="1:10" ht="15" customHeight="1" x14ac:dyDescent="0.25">
      <c r="A37" s="42"/>
      <c r="B37" s="8" t="s">
        <v>40</v>
      </c>
      <c r="C37" s="8" t="s">
        <v>17</v>
      </c>
      <c r="D37" s="27" t="s">
        <v>18</v>
      </c>
      <c r="E37" s="9">
        <v>59.02</v>
      </c>
      <c r="F37" s="15">
        <v>47515.27</v>
      </c>
      <c r="G37" s="15">
        <v>28043.511999999999</v>
      </c>
      <c r="H37" s="15">
        <v>0</v>
      </c>
      <c r="I37" s="15">
        <v>0</v>
      </c>
    </row>
    <row r="38" spans="1:10" x14ac:dyDescent="0.25">
      <c r="A38" s="42"/>
      <c r="B38" s="39" t="s">
        <v>0</v>
      </c>
      <c r="C38" s="40"/>
      <c r="D38" s="41"/>
      <c r="E38" s="11" t="s">
        <v>19</v>
      </c>
      <c r="F38" s="13">
        <f>F37</f>
        <v>47515.27</v>
      </c>
      <c r="G38" s="13">
        <f>G37</f>
        <v>28043.511999999999</v>
      </c>
      <c r="H38" s="13">
        <f>H37</f>
        <v>0</v>
      </c>
      <c r="I38" s="13">
        <f>I37</f>
        <v>0</v>
      </c>
    </row>
    <row r="39" spans="1:10" ht="29.25" customHeight="1" x14ac:dyDescent="0.25">
      <c r="A39" s="39" t="s">
        <v>0</v>
      </c>
      <c r="B39" s="40"/>
      <c r="C39" s="40"/>
      <c r="D39" s="40"/>
      <c r="E39" s="12" t="s">
        <v>65</v>
      </c>
      <c r="F39" s="14">
        <f>SUM(F36,F38)</f>
        <v>47515.27</v>
      </c>
      <c r="G39" s="14">
        <f>SUM(G36,G38)</f>
        <v>28043.511999999999</v>
      </c>
      <c r="H39" s="14">
        <f>SUM(H36,H38)</f>
        <v>286.58</v>
      </c>
      <c r="I39" s="14">
        <f>SUM(I36,I38)</f>
        <v>143.29</v>
      </c>
    </row>
    <row r="40" spans="1:10" ht="23.25" customHeight="1" x14ac:dyDescent="0.25">
      <c r="A40" s="42" t="s">
        <v>48</v>
      </c>
      <c r="B40" s="38" t="s">
        <v>49</v>
      </c>
      <c r="C40" s="8" t="s">
        <v>17</v>
      </c>
      <c r="D40" s="27" t="s">
        <v>18</v>
      </c>
      <c r="E40" s="9">
        <v>49.24</v>
      </c>
      <c r="F40" s="15">
        <v>61817.169999999984</v>
      </c>
      <c r="G40" s="15">
        <v>30438.774507999991</v>
      </c>
      <c r="H40" s="15">
        <v>0</v>
      </c>
      <c r="I40" s="15">
        <v>0</v>
      </c>
      <c r="J40" s="5"/>
    </row>
    <row r="41" spans="1:10" x14ac:dyDescent="0.25">
      <c r="A41" s="42"/>
      <c r="B41" s="10"/>
      <c r="C41" s="10"/>
      <c r="D41" s="28" t="s">
        <v>0</v>
      </c>
      <c r="E41" s="11" t="s">
        <v>19</v>
      </c>
      <c r="F41" s="13">
        <f>SUM(F40)</f>
        <v>61817.169999999984</v>
      </c>
      <c r="G41" s="13">
        <f>SUM(G40)</f>
        <v>30438.774507999991</v>
      </c>
      <c r="H41" s="13">
        <f>SUM(H40)</f>
        <v>0</v>
      </c>
      <c r="I41" s="13">
        <f>SUM(I40)</f>
        <v>0</v>
      </c>
    </row>
    <row r="42" spans="1:10" ht="15" customHeight="1" x14ac:dyDescent="0.25">
      <c r="A42" s="42"/>
      <c r="B42" s="43" t="s">
        <v>50</v>
      </c>
      <c r="C42" s="8" t="s">
        <v>12</v>
      </c>
      <c r="D42" s="27" t="s">
        <v>13</v>
      </c>
      <c r="E42" s="9" t="s">
        <v>14</v>
      </c>
      <c r="F42" s="15">
        <v>0</v>
      </c>
      <c r="G42" s="15">
        <v>0</v>
      </c>
      <c r="H42" s="15">
        <v>190.9</v>
      </c>
      <c r="I42" s="15">
        <v>95.45</v>
      </c>
    </row>
    <row r="43" spans="1:10" ht="15" customHeight="1" x14ac:dyDescent="0.25">
      <c r="A43" s="42"/>
      <c r="B43" s="43"/>
      <c r="C43" s="8" t="s">
        <v>15</v>
      </c>
      <c r="D43" s="27" t="s">
        <v>16</v>
      </c>
      <c r="E43" s="9" t="s">
        <v>14</v>
      </c>
      <c r="F43" s="15">
        <v>0</v>
      </c>
      <c r="G43" s="15">
        <v>0</v>
      </c>
      <c r="H43" s="15">
        <v>440.6</v>
      </c>
      <c r="I43" s="15">
        <v>220.3</v>
      </c>
    </row>
    <row r="44" spans="1:10" x14ac:dyDescent="0.25">
      <c r="A44" s="42"/>
      <c r="B44" s="39" t="s">
        <v>0</v>
      </c>
      <c r="C44" s="40"/>
      <c r="D44" s="41"/>
      <c r="E44" s="11" t="s">
        <v>19</v>
      </c>
      <c r="F44" s="13">
        <f>SUM(F42:F43)</f>
        <v>0</v>
      </c>
      <c r="G44" s="13">
        <f>SUM(G42:G43)</f>
        <v>0</v>
      </c>
      <c r="H44" s="13">
        <f>SUM(H42:H43)</f>
        <v>631.5</v>
      </c>
      <c r="I44" s="13">
        <f>SUM(I42:I43)</f>
        <v>315.75</v>
      </c>
    </row>
    <row r="45" spans="1:10" ht="29.25" customHeight="1" x14ac:dyDescent="0.25">
      <c r="A45" s="39" t="s">
        <v>0</v>
      </c>
      <c r="B45" s="40"/>
      <c r="C45" s="40"/>
      <c r="D45" s="40"/>
      <c r="E45" s="12" t="s">
        <v>69</v>
      </c>
      <c r="F45" s="14">
        <f>SUM(F41,F44)</f>
        <v>61817.169999999984</v>
      </c>
      <c r="G45" s="14">
        <f>SUM(G41,G44)</f>
        <v>30438.774507999991</v>
      </c>
      <c r="H45" s="14">
        <f>SUM(H41,H44)</f>
        <v>631.5</v>
      </c>
      <c r="I45" s="14">
        <f>SUM(I41,I44)</f>
        <v>315.75</v>
      </c>
    </row>
    <row r="46" spans="1:10" ht="46.5" customHeight="1" x14ac:dyDescent="0.25">
      <c r="A46" s="45" t="s">
        <v>41</v>
      </c>
      <c r="B46" s="38" t="s">
        <v>73</v>
      </c>
      <c r="C46" s="8" t="s">
        <v>17</v>
      </c>
      <c r="D46" s="27" t="s">
        <v>18</v>
      </c>
      <c r="E46" s="9">
        <v>37.134999999999998</v>
      </c>
      <c r="F46" s="15">
        <v>21525.24</v>
      </c>
      <c r="G46" s="15">
        <v>7993.3980000000001</v>
      </c>
      <c r="H46" s="15">
        <v>0</v>
      </c>
      <c r="I46" s="15">
        <v>0</v>
      </c>
    </row>
    <row r="47" spans="1:10" ht="17.25" customHeight="1" x14ac:dyDescent="0.25">
      <c r="A47" s="46"/>
      <c r="B47" s="10"/>
      <c r="C47" s="10"/>
      <c r="D47" s="28" t="s">
        <v>0</v>
      </c>
      <c r="E47" s="11" t="s">
        <v>19</v>
      </c>
      <c r="F47" s="13">
        <f>SUM(F46)</f>
        <v>21525.24</v>
      </c>
      <c r="G47" s="13">
        <f>SUM(G46)</f>
        <v>7993.3980000000001</v>
      </c>
      <c r="H47" s="13">
        <f>SUM(H46)</f>
        <v>0</v>
      </c>
      <c r="I47" s="13">
        <f>SUM(I46)</f>
        <v>0</v>
      </c>
    </row>
    <row r="48" spans="1:10" ht="19.5" customHeight="1" x14ac:dyDescent="0.25">
      <c r="A48" s="46"/>
      <c r="B48" s="48" t="s">
        <v>76</v>
      </c>
      <c r="C48" s="27" t="s">
        <v>27</v>
      </c>
      <c r="D48" s="27" t="s">
        <v>28</v>
      </c>
      <c r="E48" s="9" t="s">
        <v>14</v>
      </c>
      <c r="F48" s="15">
        <v>0</v>
      </c>
      <c r="G48" s="15">
        <v>0</v>
      </c>
      <c r="H48" s="15">
        <v>993.18</v>
      </c>
      <c r="I48" s="15">
        <v>496.59</v>
      </c>
    </row>
    <row r="49" spans="1:10" ht="19.5" customHeight="1" x14ac:dyDescent="0.25">
      <c r="A49" s="46"/>
      <c r="B49" s="49"/>
      <c r="C49" s="27" t="s">
        <v>77</v>
      </c>
      <c r="D49" s="27" t="s">
        <v>78</v>
      </c>
      <c r="E49" s="9" t="s">
        <v>14</v>
      </c>
      <c r="F49" s="15">
        <v>0</v>
      </c>
      <c r="G49" s="15">
        <v>0</v>
      </c>
      <c r="H49" s="15">
        <v>1306.44</v>
      </c>
      <c r="I49" s="15">
        <v>653.22</v>
      </c>
    </row>
    <row r="50" spans="1:10" ht="17.25" customHeight="1" x14ac:dyDescent="0.25">
      <c r="A50" s="47"/>
      <c r="B50" s="39"/>
      <c r="C50" s="40"/>
      <c r="D50" s="41"/>
      <c r="E50" s="11" t="s">
        <v>19</v>
      </c>
      <c r="F50" s="13">
        <f>SUM(F48:F49)</f>
        <v>0</v>
      </c>
      <c r="G50" s="13">
        <f>SUM(G48:G49)</f>
        <v>0</v>
      </c>
      <c r="H50" s="13">
        <f>SUM(H48:H49)</f>
        <v>2299.62</v>
      </c>
      <c r="I50" s="13">
        <f>SUM(I48:I49)</f>
        <v>1149.81</v>
      </c>
    </row>
    <row r="51" spans="1:10" ht="29.25" customHeight="1" x14ac:dyDescent="0.25">
      <c r="A51" s="39" t="s">
        <v>0</v>
      </c>
      <c r="B51" s="40"/>
      <c r="C51" s="40"/>
      <c r="D51" s="40"/>
      <c r="E51" s="12" t="s">
        <v>68</v>
      </c>
      <c r="F51" s="14">
        <f>SUM(F46,F48,F49)</f>
        <v>21525.24</v>
      </c>
      <c r="G51" s="14">
        <f>SUM(G46,G48,G49)</f>
        <v>7993.3980000000001</v>
      </c>
      <c r="H51" s="14">
        <f>SUM(H46,H48,H49)</f>
        <v>2299.62</v>
      </c>
      <c r="I51" s="14">
        <f>SUM(I46,I48,I49)</f>
        <v>1149.81</v>
      </c>
    </row>
    <row r="52" spans="1:10" ht="42.75" customHeight="1" x14ac:dyDescent="0.25">
      <c r="A52" s="44" t="s">
        <v>42</v>
      </c>
      <c r="B52" s="8" t="s">
        <v>43</v>
      </c>
      <c r="C52" s="8" t="s">
        <v>17</v>
      </c>
      <c r="D52" s="27" t="s">
        <v>18</v>
      </c>
      <c r="E52" s="9">
        <v>63.091000000000001</v>
      </c>
      <c r="F52" s="15">
        <v>30606.1</v>
      </c>
      <c r="G52" s="15">
        <v>19309.695</v>
      </c>
      <c r="H52" s="15">
        <v>0</v>
      </c>
      <c r="I52" s="15">
        <v>0</v>
      </c>
      <c r="J52" s="34"/>
    </row>
    <row r="53" spans="1:10" ht="20.25" customHeight="1" x14ac:dyDescent="0.25">
      <c r="A53" s="44"/>
      <c r="B53" s="39" t="s">
        <v>0</v>
      </c>
      <c r="C53" s="40"/>
      <c r="D53" s="41"/>
      <c r="E53" s="11" t="s">
        <v>19</v>
      </c>
      <c r="F53" s="13">
        <f>F52</f>
        <v>30606.1</v>
      </c>
      <c r="G53" s="13">
        <f t="shared" ref="G53:I54" si="0">G52</f>
        <v>19309.695</v>
      </c>
      <c r="H53" s="13">
        <f t="shared" si="0"/>
        <v>0</v>
      </c>
      <c r="I53" s="13">
        <f t="shared" si="0"/>
        <v>0</v>
      </c>
    </row>
    <row r="54" spans="1:10" ht="28.5" customHeight="1" x14ac:dyDescent="0.25">
      <c r="A54" s="39" t="s">
        <v>0</v>
      </c>
      <c r="B54" s="40"/>
      <c r="C54" s="40"/>
      <c r="D54" s="40"/>
      <c r="E54" s="12" t="s">
        <v>67</v>
      </c>
      <c r="F54" s="14">
        <f>F53</f>
        <v>30606.1</v>
      </c>
      <c r="G54" s="14">
        <f t="shared" si="0"/>
        <v>19309.695</v>
      </c>
      <c r="H54" s="14">
        <f t="shared" si="0"/>
        <v>0</v>
      </c>
      <c r="I54" s="14">
        <f t="shared" si="0"/>
        <v>0</v>
      </c>
    </row>
    <row r="55" spans="1:10" ht="31.5" customHeight="1" x14ac:dyDescent="0.25">
      <c r="A55" s="45" t="s">
        <v>44</v>
      </c>
      <c r="B55" s="8" t="s">
        <v>45</v>
      </c>
      <c r="C55" s="8" t="s">
        <v>17</v>
      </c>
      <c r="D55" s="27" t="s">
        <v>18</v>
      </c>
      <c r="E55" s="9">
        <v>31.89</v>
      </c>
      <c r="F55" s="15">
        <v>27834.14</v>
      </c>
      <c r="G55" s="15">
        <v>8876.3070000000007</v>
      </c>
      <c r="H55" s="15">
        <v>0</v>
      </c>
      <c r="I55" s="15">
        <v>0</v>
      </c>
    </row>
    <row r="56" spans="1:10" ht="18" customHeight="1" x14ac:dyDescent="0.25">
      <c r="A56" s="46"/>
      <c r="B56" s="39" t="s">
        <v>0</v>
      </c>
      <c r="C56" s="40"/>
      <c r="D56" s="41"/>
      <c r="E56" s="11" t="s">
        <v>19</v>
      </c>
      <c r="F56" s="13">
        <f>F55</f>
        <v>27834.14</v>
      </c>
      <c r="G56" s="13">
        <f>G55</f>
        <v>8876.3070000000007</v>
      </c>
      <c r="H56" s="13">
        <f>H55</f>
        <v>0</v>
      </c>
      <c r="I56" s="13">
        <f>I55</f>
        <v>0</v>
      </c>
    </row>
    <row r="57" spans="1:10" ht="21.75" customHeight="1" x14ac:dyDescent="0.25">
      <c r="A57" s="46"/>
      <c r="B57" s="43" t="s">
        <v>72</v>
      </c>
      <c r="C57" s="16" t="s">
        <v>15</v>
      </c>
      <c r="D57" s="30" t="s">
        <v>16</v>
      </c>
      <c r="E57" s="9" t="s">
        <v>14</v>
      </c>
      <c r="F57" s="15">
        <v>0</v>
      </c>
      <c r="G57" s="15">
        <v>0</v>
      </c>
      <c r="H57" s="15">
        <v>450.46</v>
      </c>
      <c r="I57" s="15">
        <v>225.23</v>
      </c>
    </row>
    <row r="58" spans="1:10" ht="28.5" customHeight="1" x14ac:dyDescent="0.25">
      <c r="A58" s="46"/>
      <c r="B58" s="43"/>
      <c r="C58" s="16" t="s">
        <v>33</v>
      </c>
      <c r="D58" s="27" t="s">
        <v>34</v>
      </c>
      <c r="E58" s="9" t="s">
        <v>35</v>
      </c>
      <c r="F58" s="15">
        <v>0</v>
      </c>
      <c r="G58" s="15">
        <v>0</v>
      </c>
      <c r="H58" s="15">
        <v>199.26</v>
      </c>
      <c r="I58" s="15">
        <v>199.26</v>
      </c>
    </row>
    <row r="59" spans="1:10" ht="20.25" customHeight="1" x14ac:dyDescent="0.25">
      <c r="A59" s="46"/>
      <c r="B59" s="43"/>
      <c r="C59" s="16" t="s">
        <v>27</v>
      </c>
      <c r="D59" s="27" t="s">
        <v>28</v>
      </c>
      <c r="E59" s="9" t="s">
        <v>14</v>
      </c>
      <c r="F59" s="15">
        <v>0</v>
      </c>
      <c r="G59" s="15">
        <v>0</v>
      </c>
      <c r="H59" s="15">
        <v>210.56</v>
      </c>
      <c r="I59" s="15">
        <v>105.28</v>
      </c>
    </row>
    <row r="60" spans="1:10" ht="19.5" customHeight="1" x14ac:dyDescent="0.25">
      <c r="A60" s="47"/>
      <c r="B60" s="39" t="s">
        <v>0</v>
      </c>
      <c r="C60" s="40"/>
      <c r="D60" s="41"/>
      <c r="E60" s="11" t="s">
        <v>19</v>
      </c>
      <c r="F60" s="13">
        <f>SUM(F57:F59)</f>
        <v>0</v>
      </c>
      <c r="G60" s="13">
        <f>SUM(G57:G59)</f>
        <v>0</v>
      </c>
      <c r="H60" s="13">
        <f>SUM(H57:H59)</f>
        <v>860.28</v>
      </c>
      <c r="I60" s="13">
        <f>SUM(I57:I59)</f>
        <v>529.77</v>
      </c>
    </row>
    <row r="61" spans="1:10" ht="29.25" customHeight="1" x14ac:dyDescent="0.25">
      <c r="A61" s="39" t="s">
        <v>0</v>
      </c>
      <c r="B61" s="40"/>
      <c r="C61" s="40"/>
      <c r="D61" s="40"/>
      <c r="E61" s="12" t="s">
        <v>66</v>
      </c>
      <c r="F61" s="14">
        <f>F56+F60</f>
        <v>27834.14</v>
      </c>
      <c r="G61" s="14">
        <f>G56+G60</f>
        <v>8876.3070000000007</v>
      </c>
      <c r="H61" s="14">
        <f>H56+H60</f>
        <v>860.28</v>
      </c>
      <c r="I61" s="14">
        <f>I56+I60</f>
        <v>529.77</v>
      </c>
    </row>
    <row r="62" spans="1:10" ht="21.75" customHeight="1" x14ac:dyDescent="0.25">
      <c r="A62" s="45" t="s">
        <v>46</v>
      </c>
      <c r="B62" s="8" t="s">
        <v>47</v>
      </c>
      <c r="C62" s="8" t="s">
        <v>17</v>
      </c>
      <c r="D62" s="27" t="s">
        <v>18</v>
      </c>
      <c r="E62" s="9">
        <v>48.61</v>
      </c>
      <c r="F62" s="15">
        <v>221508.03</v>
      </c>
      <c r="G62" s="15">
        <v>107675.053</v>
      </c>
      <c r="H62" s="15">
        <v>0</v>
      </c>
      <c r="I62" s="15">
        <v>0</v>
      </c>
    </row>
    <row r="63" spans="1:10" ht="23.25" customHeight="1" x14ac:dyDescent="0.25">
      <c r="A63" s="47"/>
      <c r="B63" s="39" t="s">
        <v>0</v>
      </c>
      <c r="C63" s="40"/>
      <c r="D63" s="41"/>
      <c r="E63" s="11" t="s">
        <v>19</v>
      </c>
      <c r="F63" s="13">
        <f>F62</f>
        <v>221508.03</v>
      </c>
      <c r="G63" s="13">
        <f t="shared" ref="G63:I64" si="1">G62</f>
        <v>107675.053</v>
      </c>
      <c r="H63" s="13">
        <f t="shared" si="1"/>
        <v>0</v>
      </c>
      <c r="I63" s="13">
        <f t="shared" si="1"/>
        <v>0</v>
      </c>
    </row>
    <row r="64" spans="1:10" ht="27.75" customHeight="1" x14ac:dyDescent="0.25">
      <c r="A64" s="39"/>
      <c r="B64" s="40"/>
      <c r="C64" s="40"/>
      <c r="D64" s="40"/>
      <c r="E64" s="12" t="s">
        <v>64</v>
      </c>
      <c r="F64" s="14">
        <f>F63</f>
        <v>221508.03</v>
      </c>
      <c r="G64" s="14">
        <f t="shared" si="1"/>
        <v>107675.053</v>
      </c>
      <c r="H64" s="14">
        <f t="shared" si="1"/>
        <v>0</v>
      </c>
      <c r="I64" s="14">
        <f t="shared" si="1"/>
        <v>0</v>
      </c>
    </row>
    <row r="66" spans="1:9" x14ac:dyDescent="0.25">
      <c r="A66" s="34"/>
    </row>
    <row r="67" spans="1:9" x14ac:dyDescent="0.25">
      <c r="H67" s="34"/>
      <c r="I67" s="35"/>
    </row>
    <row r="68" spans="1:9" x14ac:dyDescent="0.25">
      <c r="H68" s="34"/>
      <c r="I68" s="35"/>
    </row>
    <row r="69" spans="1:9" x14ac:dyDescent="0.25">
      <c r="H69" s="34"/>
      <c r="I69" s="36"/>
    </row>
  </sheetData>
  <mergeCells count="43">
    <mergeCell ref="B24:D24"/>
    <mergeCell ref="B20:D20"/>
    <mergeCell ref="A17:A24"/>
    <mergeCell ref="B17:B19"/>
    <mergeCell ref="A64:D64"/>
    <mergeCell ref="A62:A63"/>
    <mergeCell ref="A51:D51"/>
    <mergeCell ref="A55:A60"/>
    <mergeCell ref="A54:D54"/>
    <mergeCell ref="B63:D63"/>
    <mergeCell ref="B60:D60"/>
    <mergeCell ref="B56:D56"/>
    <mergeCell ref="B53:D53"/>
    <mergeCell ref="B57:B59"/>
    <mergeCell ref="A61:D61"/>
    <mergeCell ref="A1:J1"/>
    <mergeCell ref="A6:A10"/>
    <mergeCell ref="B6:B7"/>
    <mergeCell ref="A11:D11"/>
    <mergeCell ref="B21:B23"/>
    <mergeCell ref="A16:D16"/>
    <mergeCell ref="A12:A15"/>
    <mergeCell ref="B8:D8"/>
    <mergeCell ref="B10:D10"/>
    <mergeCell ref="B29:D29"/>
    <mergeCell ref="B32:D32"/>
    <mergeCell ref="A25:D25"/>
    <mergeCell ref="A26:A32"/>
    <mergeCell ref="B26:B28"/>
    <mergeCell ref="B30:B31"/>
    <mergeCell ref="B38:D38"/>
    <mergeCell ref="A33:D33"/>
    <mergeCell ref="A34:A38"/>
    <mergeCell ref="B34:B35"/>
    <mergeCell ref="A52:A53"/>
    <mergeCell ref="A46:A50"/>
    <mergeCell ref="B44:D44"/>
    <mergeCell ref="B50:D50"/>
    <mergeCell ref="B48:B49"/>
    <mergeCell ref="A39:D39"/>
    <mergeCell ref="A40:A44"/>
    <mergeCell ref="B42:B43"/>
    <mergeCell ref="A45:D45"/>
  </mergeCells>
  <pageMargins left="0.7" right="0.7" top="0.75" bottom="0.75" header="0.3" footer="0.3"/>
  <pageSetup paperSize="9" orientation="portrait" r:id="rId1"/>
  <ignoredErrors>
    <ignoredError sqref="E6:E7 E32 E38 E47 E36 E17:I18 F19:I19 E24 E21:E23 E29:E30 E26:I28 E34:I35 E42:E43 E48:I49 E57:I59" numberStoredAsText="1"/>
    <ignoredError sqref="C46:C47 C6:C7 C62 C55 C40:C43 C52 C34:C37 C26:C28 C19 C12:C15 C59 C48:C49 C57 C21:C23 C9 C30:C31 C17 C18:D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5" x14ac:dyDescent="0.25"/>
  <cols>
    <col min="1" max="1" width="14.42578125" style="4" customWidth="1"/>
    <col min="2" max="2" width="42.28515625" style="6" customWidth="1"/>
    <col min="3" max="3" width="12.5703125" style="6" customWidth="1"/>
    <col min="4" max="4" width="50.7109375" style="4" customWidth="1"/>
    <col min="5" max="5" width="36.85546875" style="4" customWidth="1"/>
    <col min="6" max="6" width="13.7109375" style="4" customWidth="1"/>
    <col min="7" max="7" width="21.7109375" style="4" customWidth="1"/>
    <col min="8" max="8" width="10.7109375" style="4" customWidth="1"/>
    <col min="9" max="16384" width="9.140625" style="4"/>
  </cols>
  <sheetData>
    <row r="1" spans="1:9" ht="23.25" customHeight="1" x14ac:dyDescent="0.25">
      <c r="A1" s="67" t="s">
        <v>61</v>
      </c>
      <c r="B1" s="67"/>
      <c r="C1" s="67"/>
      <c r="D1" s="67"/>
      <c r="E1" s="67"/>
      <c r="F1" s="67"/>
      <c r="G1" s="67"/>
      <c r="H1" s="67"/>
    </row>
    <row r="2" spans="1:9" x14ac:dyDescent="0.25">
      <c r="A2" s="68"/>
      <c r="B2" s="68"/>
      <c r="C2" s="68"/>
      <c r="D2" s="68"/>
      <c r="E2" s="68"/>
      <c r="F2" s="68"/>
      <c r="G2" s="68"/>
      <c r="H2" s="68"/>
    </row>
    <row r="3" spans="1:9" ht="18.75" x14ac:dyDescent="0.25">
      <c r="A3" s="69" t="s">
        <v>86</v>
      </c>
      <c r="B3" s="69"/>
      <c r="C3" s="69"/>
      <c r="D3" s="69"/>
      <c r="E3" s="70"/>
      <c r="F3" s="70"/>
      <c r="G3" s="70"/>
    </row>
    <row r="4" spans="1:9" ht="15.75" thickBot="1" x14ac:dyDescent="0.3">
      <c r="A4" s="71"/>
      <c r="B4" s="71"/>
      <c r="C4" s="71"/>
      <c r="D4" s="71"/>
      <c r="E4" s="72"/>
      <c r="F4" s="72"/>
      <c r="G4" s="72"/>
    </row>
    <row r="5" spans="1:9" s="6" customFormat="1" ht="48.75" customHeight="1" x14ac:dyDescent="0.25">
      <c r="A5" s="19" t="s">
        <v>1</v>
      </c>
      <c r="B5" s="20" t="s">
        <v>75</v>
      </c>
      <c r="C5" s="20" t="s">
        <v>60</v>
      </c>
      <c r="D5" s="21" t="s">
        <v>59</v>
      </c>
      <c r="E5" s="20" t="s">
        <v>58</v>
      </c>
      <c r="F5" s="20" t="s">
        <v>57</v>
      </c>
      <c r="G5" s="22" t="s">
        <v>56</v>
      </c>
    </row>
    <row r="6" spans="1:9" ht="46.5" customHeight="1" x14ac:dyDescent="0.25">
      <c r="A6" s="75" t="s">
        <v>10</v>
      </c>
      <c r="B6" s="17" t="s">
        <v>20</v>
      </c>
      <c r="C6" s="17" t="s">
        <v>54</v>
      </c>
      <c r="D6" s="18" t="s">
        <v>53</v>
      </c>
      <c r="E6" s="37" t="s">
        <v>89</v>
      </c>
      <c r="F6" s="37" t="s">
        <v>55</v>
      </c>
      <c r="G6" s="31">
        <v>460.69</v>
      </c>
      <c r="H6" s="6"/>
    </row>
    <row r="7" spans="1:9" ht="39.75" customHeight="1" x14ac:dyDescent="0.25">
      <c r="A7" s="76"/>
      <c r="B7" s="17" t="s">
        <v>11</v>
      </c>
      <c r="C7" s="17" t="s">
        <v>54</v>
      </c>
      <c r="D7" s="18" t="s">
        <v>53</v>
      </c>
      <c r="E7" s="37" t="s">
        <v>90</v>
      </c>
      <c r="F7" s="37" t="s">
        <v>52</v>
      </c>
      <c r="G7" s="31">
        <v>3847.29</v>
      </c>
      <c r="H7" s="6"/>
    </row>
    <row r="8" spans="1:9" ht="30" customHeight="1" x14ac:dyDescent="0.25">
      <c r="A8" s="75" t="s">
        <v>21</v>
      </c>
      <c r="B8" s="63" t="s">
        <v>22</v>
      </c>
      <c r="C8" s="17" t="s">
        <v>54</v>
      </c>
      <c r="D8" s="18" t="s">
        <v>53</v>
      </c>
      <c r="E8" s="17" t="s">
        <v>91</v>
      </c>
      <c r="F8" s="17" t="s">
        <v>55</v>
      </c>
      <c r="G8" s="23">
        <v>19747.240000000002</v>
      </c>
      <c r="H8" s="6"/>
    </row>
    <row r="9" spans="1:9" ht="30" customHeight="1" x14ac:dyDescent="0.25">
      <c r="A9" s="77"/>
      <c r="B9" s="64"/>
      <c r="C9" s="17" t="s">
        <v>54</v>
      </c>
      <c r="D9" s="18" t="s">
        <v>53</v>
      </c>
      <c r="E9" s="17" t="s">
        <v>92</v>
      </c>
      <c r="F9" s="17" t="s">
        <v>52</v>
      </c>
      <c r="G9" s="23">
        <v>5795.78</v>
      </c>
      <c r="H9" s="6"/>
      <c r="I9" s="6"/>
    </row>
    <row r="10" spans="1:9" ht="30" customHeight="1" x14ac:dyDescent="0.25">
      <c r="A10" s="77"/>
      <c r="B10" s="63" t="s">
        <v>23</v>
      </c>
      <c r="C10" s="17" t="s">
        <v>54</v>
      </c>
      <c r="D10" s="18" t="s">
        <v>53</v>
      </c>
      <c r="E10" s="37" t="s">
        <v>93</v>
      </c>
      <c r="F10" s="37" t="s">
        <v>55</v>
      </c>
      <c r="G10" s="31">
        <v>1490.38</v>
      </c>
      <c r="H10" s="6"/>
    </row>
    <row r="11" spans="1:9" ht="30" customHeight="1" x14ac:dyDescent="0.25">
      <c r="A11" s="76"/>
      <c r="B11" s="64"/>
      <c r="C11" s="17" t="s">
        <v>54</v>
      </c>
      <c r="D11" s="18" t="s">
        <v>53</v>
      </c>
      <c r="E11" s="37" t="s">
        <v>94</v>
      </c>
      <c r="F11" s="37" t="s">
        <v>52</v>
      </c>
      <c r="G11" s="31">
        <v>3062.84</v>
      </c>
      <c r="H11" s="6"/>
      <c r="I11" s="6"/>
    </row>
    <row r="12" spans="1:9" ht="30" customHeight="1" x14ac:dyDescent="0.25">
      <c r="A12" s="78" t="s">
        <v>24</v>
      </c>
      <c r="B12" s="63" t="s">
        <v>85</v>
      </c>
      <c r="C12" s="17" t="s">
        <v>54</v>
      </c>
      <c r="D12" s="18" t="s">
        <v>53</v>
      </c>
      <c r="E12" s="17" t="s">
        <v>88</v>
      </c>
      <c r="F12" s="37" t="s">
        <v>55</v>
      </c>
      <c r="G12" s="31">
        <v>0</v>
      </c>
      <c r="H12" s="6"/>
    </row>
    <row r="13" spans="1:9" ht="29.25" customHeight="1" x14ac:dyDescent="0.25">
      <c r="A13" s="79"/>
      <c r="B13" s="64"/>
      <c r="C13" s="17" t="s">
        <v>54</v>
      </c>
      <c r="D13" s="18" t="s">
        <v>53</v>
      </c>
      <c r="E13" s="17" t="s">
        <v>95</v>
      </c>
      <c r="F13" s="17" t="s">
        <v>52</v>
      </c>
      <c r="G13" s="31">
        <v>1144.74</v>
      </c>
      <c r="H13" s="6"/>
      <c r="I13" s="6"/>
    </row>
    <row r="14" spans="1:9" ht="30" customHeight="1" x14ac:dyDescent="0.25">
      <c r="A14" s="78" t="s">
        <v>31</v>
      </c>
      <c r="B14" s="57" t="s">
        <v>32</v>
      </c>
      <c r="C14" s="17" t="s">
        <v>54</v>
      </c>
      <c r="D14" s="18" t="s">
        <v>53</v>
      </c>
      <c r="E14" s="17" t="s">
        <v>96</v>
      </c>
      <c r="F14" s="17" t="s">
        <v>55</v>
      </c>
      <c r="G14" s="31">
        <v>4164.4399999999996</v>
      </c>
      <c r="H14" s="6"/>
    </row>
    <row r="15" spans="1:9" ht="30" customHeight="1" x14ac:dyDescent="0.25">
      <c r="A15" s="79"/>
      <c r="B15" s="60"/>
      <c r="C15" s="17" t="s">
        <v>54</v>
      </c>
      <c r="D15" s="18" t="s">
        <v>53</v>
      </c>
      <c r="E15" s="17" t="s">
        <v>97</v>
      </c>
      <c r="F15" s="17" t="s">
        <v>52</v>
      </c>
      <c r="G15" s="31">
        <v>3886.95</v>
      </c>
      <c r="H15" s="6"/>
      <c r="I15" s="6"/>
    </row>
    <row r="16" spans="1:9" ht="30" customHeight="1" x14ac:dyDescent="0.25">
      <c r="A16" s="75" t="s">
        <v>38</v>
      </c>
      <c r="B16" s="57" t="s">
        <v>40</v>
      </c>
      <c r="C16" s="17" t="s">
        <v>54</v>
      </c>
      <c r="D16" s="18" t="s">
        <v>53</v>
      </c>
      <c r="E16" s="17" t="s">
        <v>94</v>
      </c>
      <c r="F16" s="17" t="s">
        <v>55</v>
      </c>
      <c r="G16" s="23">
        <v>5680.12</v>
      </c>
      <c r="H16" s="6"/>
    </row>
    <row r="17" spans="1:9" ht="30" customHeight="1" x14ac:dyDescent="0.25">
      <c r="A17" s="76"/>
      <c r="B17" s="60"/>
      <c r="C17" s="17" t="s">
        <v>54</v>
      </c>
      <c r="D17" s="18" t="s">
        <v>53</v>
      </c>
      <c r="E17" s="17" t="s">
        <v>98</v>
      </c>
      <c r="F17" s="17" t="s">
        <v>52</v>
      </c>
      <c r="G17" s="23">
        <v>5074.3</v>
      </c>
      <c r="H17" s="6"/>
      <c r="I17" s="6"/>
    </row>
    <row r="18" spans="1:9" ht="35.25" customHeight="1" x14ac:dyDescent="0.25">
      <c r="A18" s="80" t="s">
        <v>48</v>
      </c>
      <c r="B18" s="65" t="s">
        <v>87</v>
      </c>
      <c r="C18" s="17" t="s">
        <v>54</v>
      </c>
      <c r="D18" s="18" t="s">
        <v>53</v>
      </c>
      <c r="E18" s="17" t="s">
        <v>99</v>
      </c>
      <c r="F18" s="17" t="s">
        <v>55</v>
      </c>
      <c r="G18" s="23">
        <v>6007.92</v>
      </c>
      <c r="H18" s="6"/>
    </row>
    <row r="19" spans="1:9" ht="34.5" customHeight="1" x14ac:dyDescent="0.25">
      <c r="A19" s="81"/>
      <c r="B19" s="66"/>
      <c r="C19" s="17" t="s">
        <v>54</v>
      </c>
      <c r="D19" s="18" t="s">
        <v>53</v>
      </c>
      <c r="E19" s="37" t="s">
        <v>100</v>
      </c>
      <c r="F19" s="17" t="s">
        <v>52</v>
      </c>
      <c r="G19" s="23">
        <v>4513.82</v>
      </c>
      <c r="H19" s="6"/>
      <c r="I19" s="6"/>
    </row>
    <row r="20" spans="1:9" ht="30.75" customHeight="1" x14ac:dyDescent="0.25">
      <c r="A20" s="73" t="s">
        <v>41</v>
      </c>
      <c r="B20" s="63" t="s">
        <v>74</v>
      </c>
      <c r="C20" s="17" t="s">
        <v>54</v>
      </c>
      <c r="D20" s="18" t="s">
        <v>53</v>
      </c>
      <c r="E20" s="37" t="s">
        <v>108</v>
      </c>
      <c r="F20" s="37" t="s">
        <v>55</v>
      </c>
      <c r="G20" s="31">
        <v>3990.06</v>
      </c>
      <c r="H20" s="6"/>
    </row>
    <row r="21" spans="1:9" ht="31.5" customHeight="1" x14ac:dyDescent="0.25">
      <c r="A21" s="74"/>
      <c r="B21" s="64"/>
      <c r="C21" s="17" t="s">
        <v>54</v>
      </c>
      <c r="D21" s="18" t="s">
        <v>53</v>
      </c>
      <c r="E21" s="37" t="s">
        <v>101</v>
      </c>
      <c r="F21" s="37" t="s">
        <v>52</v>
      </c>
      <c r="G21" s="31">
        <v>6562.64</v>
      </c>
      <c r="H21" s="6"/>
      <c r="I21" s="6"/>
    </row>
    <row r="22" spans="1:9" ht="30" customHeight="1" x14ac:dyDescent="0.25">
      <c r="A22" s="55" t="s">
        <v>42</v>
      </c>
      <c r="B22" s="57" t="s">
        <v>43</v>
      </c>
      <c r="C22" s="17" t="s">
        <v>54</v>
      </c>
      <c r="D22" s="18" t="s">
        <v>53</v>
      </c>
      <c r="E22" s="17" t="s">
        <v>102</v>
      </c>
      <c r="F22" s="17" t="s">
        <v>55</v>
      </c>
      <c r="G22" s="23">
        <v>937.1</v>
      </c>
      <c r="H22" s="6"/>
    </row>
    <row r="23" spans="1:9" ht="30" customHeight="1" x14ac:dyDescent="0.25">
      <c r="A23" s="59"/>
      <c r="B23" s="60"/>
      <c r="C23" s="17" t="s">
        <v>54</v>
      </c>
      <c r="D23" s="18" t="s">
        <v>53</v>
      </c>
      <c r="E23" s="17" t="s">
        <v>103</v>
      </c>
      <c r="F23" s="17" t="s">
        <v>52</v>
      </c>
      <c r="G23" s="23">
        <v>104.32</v>
      </c>
      <c r="H23" s="6"/>
      <c r="I23" s="6"/>
    </row>
    <row r="24" spans="1:9" ht="31.5" customHeight="1" x14ac:dyDescent="0.25">
      <c r="A24" s="61" t="s">
        <v>44</v>
      </c>
      <c r="B24" s="57" t="s">
        <v>83</v>
      </c>
      <c r="C24" s="17" t="s">
        <v>54</v>
      </c>
      <c r="D24" s="18" t="s">
        <v>53</v>
      </c>
      <c r="E24" s="17" t="s">
        <v>104</v>
      </c>
      <c r="F24" s="17" t="s">
        <v>55</v>
      </c>
      <c r="G24" s="23">
        <v>3618.24</v>
      </c>
      <c r="H24" s="6"/>
    </row>
    <row r="25" spans="1:9" ht="31.5" customHeight="1" x14ac:dyDescent="0.25">
      <c r="A25" s="62"/>
      <c r="B25" s="60"/>
      <c r="C25" s="17" t="s">
        <v>54</v>
      </c>
      <c r="D25" s="18" t="s">
        <v>53</v>
      </c>
      <c r="E25" s="17" t="s">
        <v>105</v>
      </c>
      <c r="F25" s="17" t="s">
        <v>52</v>
      </c>
      <c r="G25" s="23">
        <v>1166.06</v>
      </c>
      <c r="H25" s="6"/>
      <c r="I25" s="6"/>
    </row>
    <row r="26" spans="1:9" ht="32.25" customHeight="1" x14ac:dyDescent="0.25">
      <c r="A26" s="55" t="s">
        <v>46</v>
      </c>
      <c r="B26" s="57" t="s">
        <v>47</v>
      </c>
      <c r="C26" s="17" t="s">
        <v>54</v>
      </c>
      <c r="D26" s="18" t="s">
        <v>53</v>
      </c>
      <c r="E26" s="17" t="s">
        <v>106</v>
      </c>
      <c r="F26" s="17" t="s">
        <v>55</v>
      </c>
      <c r="G26" s="23">
        <v>20178.259999999998</v>
      </c>
      <c r="H26" s="6"/>
    </row>
    <row r="27" spans="1:9" ht="30" customHeight="1" thickBot="1" x14ac:dyDescent="0.3">
      <c r="A27" s="56"/>
      <c r="B27" s="58"/>
      <c r="C27" s="24" t="s">
        <v>54</v>
      </c>
      <c r="D27" s="25" t="s">
        <v>53</v>
      </c>
      <c r="E27" s="24" t="s">
        <v>107</v>
      </c>
      <c r="F27" s="24" t="s">
        <v>52</v>
      </c>
      <c r="G27" s="26">
        <v>22010.315999999999</v>
      </c>
      <c r="H27" s="6"/>
      <c r="I27" s="6"/>
    </row>
  </sheetData>
  <mergeCells count="26">
    <mergeCell ref="A6:A7"/>
    <mergeCell ref="A1:H1"/>
    <mergeCell ref="A2:H2"/>
    <mergeCell ref="A3:D3"/>
    <mergeCell ref="E3:G3"/>
    <mergeCell ref="A4:D4"/>
    <mergeCell ref="E4:G4"/>
    <mergeCell ref="A20:A21"/>
    <mergeCell ref="B20:B21"/>
    <mergeCell ref="A14:A15"/>
    <mergeCell ref="B14:B15"/>
    <mergeCell ref="A8:A11"/>
    <mergeCell ref="B8:B9"/>
    <mergeCell ref="A16:A17"/>
    <mergeCell ref="B16:B17"/>
    <mergeCell ref="B10:B11"/>
    <mergeCell ref="A12:A13"/>
    <mergeCell ref="B12:B13"/>
    <mergeCell ref="A18:A19"/>
    <mergeCell ref="B18:B19"/>
    <mergeCell ref="A26:A27"/>
    <mergeCell ref="B26:B27"/>
    <mergeCell ref="A22:A23"/>
    <mergeCell ref="B22:B23"/>
    <mergeCell ref="A24:A25"/>
    <mergeCell ref="B24:B25"/>
  </mergeCells>
  <pageMargins left="0.7" right="0.7" top="0.75" bottom="0.75" header="0.3" footer="0.3"/>
  <pageSetup paperSize="9" orientation="portrait" r:id="rId1"/>
  <ignoredErrors>
    <ignoredError sqref="F9:G9 F11:G11 F15:G15 F17:G17 F25:G25 F27:G27 F24:G24 F8:G8 F10:G10 F14:G14 F16:G16 F26:G2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 priedas</vt:lpstr>
      <vt:lpstr>4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2020-04-02T16:41:03Z</dcterms:created>
  <dcterms:modified xsi:type="dcterms:W3CDTF">2021-04-16T17:25:42Z</dcterms:modified>
</cp:coreProperties>
</file>